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leyknowles/Desktop/Marketing/Learn/"/>
    </mc:Choice>
  </mc:AlternateContent>
  <xr:revisionPtr revIDLastSave="0" documentId="13_ncr:1_{94648409-639B-2F40-A3DF-8495761D6A06}" xr6:coauthVersionLast="47" xr6:coauthVersionMax="47" xr10:uidLastSave="{00000000-0000-0000-0000-000000000000}"/>
  <bookViews>
    <workbookView xWindow="0" yWindow="500" windowWidth="20020" windowHeight="15940" xr2:uid="{7A058C11-1F96-9E4D-83E8-7DDF10FAD9BF}"/>
  </bookViews>
  <sheets>
    <sheet name="Template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2" i="1" l="1"/>
  <c r="BG11" i="1"/>
  <c r="BG10" i="1"/>
  <c r="BG9" i="1"/>
  <c r="BG8" i="1"/>
  <c r="BH8" i="1" s="1"/>
  <c r="BG7" i="1"/>
  <c r="BG6" i="1"/>
  <c r="BG5" i="1"/>
  <c r="BG4" i="1"/>
  <c r="BH4" i="1" s="1"/>
  <c r="BG3" i="1"/>
  <c r="BB12" i="1"/>
  <c r="BB11" i="1"/>
  <c r="BB10" i="1"/>
  <c r="BB9" i="1"/>
  <c r="BB8" i="1"/>
  <c r="BB7" i="1"/>
  <c r="BB6" i="1"/>
  <c r="BC6" i="1" s="1"/>
  <c r="BB5" i="1"/>
  <c r="BB4" i="1"/>
  <c r="BB3" i="1"/>
  <c r="AW12" i="1"/>
  <c r="AX12" i="1" s="1"/>
  <c r="AW11" i="1"/>
  <c r="AX11" i="1" s="1"/>
  <c r="AW10" i="1"/>
  <c r="AW9" i="1"/>
  <c r="AX9" i="1" s="1"/>
  <c r="AW8" i="1"/>
  <c r="AW7" i="1"/>
  <c r="AX7" i="1" s="1"/>
  <c r="AW6" i="1"/>
  <c r="AW5" i="1"/>
  <c r="AX5" i="1" s="1"/>
  <c r="AW4" i="1"/>
  <c r="AX4" i="1" s="1"/>
  <c r="AW3" i="1"/>
  <c r="AX3" i="1" s="1"/>
  <c r="AR12" i="1"/>
  <c r="AR11" i="1"/>
  <c r="AR10" i="1"/>
  <c r="AS10" i="1" s="1"/>
  <c r="AR9" i="1"/>
  <c r="AR8" i="1"/>
  <c r="AR7" i="1"/>
  <c r="AR6" i="1"/>
  <c r="AR5" i="1"/>
  <c r="AR4" i="1"/>
  <c r="AR3" i="1"/>
  <c r="AM12" i="1"/>
  <c r="AM11" i="1"/>
  <c r="AM10" i="1"/>
  <c r="AN10" i="1" s="1"/>
  <c r="AM9" i="1"/>
  <c r="AM8" i="1"/>
  <c r="AM7" i="1"/>
  <c r="AM6" i="1"/>
  <c r="AN6" i="1" s="1"/>
  <c r="AM5" i="1"/>
  <c r="AM4" i="1"/>
  <c r="AN4" i="1" s="1"/>
  <c r="AM3" i="1"/>
  <c r="AH12" i="1"/>
  <c r="AH11" i="1"/>
  <c r="AH10" i="1"/>
  <c r="AH9" i="1"/>
  <c r="AH8" i="1"/>
  <c r="AI8" i="1" s="1"/>
  <c r="AH7" i="1"/>
  <c r="AH6" i="1"/>
  <c r="AH5" i="1"/>
  <c r="AH4" i="1"/>
  <c r="AH3" i="1"/>
  <c r="AC12" i="1"/>
  <c r="AC11" i="1"/>
  <c r="AC10" i="1"/>
  <c r="AD10" i="1" s="1"/>
  <c r="AC9" i="1"/>
  <c r="AC8" i="1"/>
  <c r="AC7" i="1"/>
  <c r="AC6" i="1"/>
  <c r="AC5" i="1"/>
  <c r="AC4" i="1"/>
  <c r="AD4" i="1" s="1"/>
  <c r="AC3" i="1"/>
  <c r="X12" i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X4" i="1"/>
  <c r="Y4" i="1" s="1"/>
  <c r="X3" i="1"/>
  <c r="Y3" i="1" s="1"/>
  <c r="S12" i="1"/>
  <c r="S11" i="1"/>
  <c r="S10" i="1"/>
  <c r="S9" i="1"/>
  <c r="S8" i="1"/>
  <c r="S7" i="1"/>
  <c r="S6" i="1"/>
  <c r="S5" i="1"/>
  <c r="S4" i="1"/>
  <c r="S3" i="1"/>
  <c r="N4" i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3" i="1"/>
  <c r="AY11" i="1" l="1"/>
  <c r="P6" i="1"/>
  <c r="AY12" i="1"/>
  <c r="P5" i="1"/>
  <c r="P7" i="1"/>
  <c r="P12" i="1"/>
  <c r="P11" i="1"/>
  <c r="P10" i="1"/>
  <c r="P9" i="1"/>
  <c r="P8" i="1"/>
  <c r="I12" i="1"/>
  <c r="J12" i="1" s="1"/>
  <c r="I3" i="1"/>
  <c r="J3" i="1" s="1"/>
  <c r="I4" i="1"/>
  <c r="J4" i="1" s="1"/>
  <c r="I11" i="1"/>
  <c r="J11" i="1" s="1"/>
  <c r="I10" i="1"/>
  <c r="J10" i="1" s="1"/>
  <c r="I9" i="1"/>
  <c r="J9" i="1" s="1"/>
  <c r="I8" i="1"/>
  <c r="J8" i="1" s="1"/>
  <c r="I7" i="1"/>
  <c r="J7" i="1" s="1"/>
  <c r="I6" i="1"/>
  <c r="I5" i="1"/>
  <c r="J5" i="1" s="1"/>
  <c r="AZ11" i="1"/>
  <c r="BH10" i="1"/>
  <c r="BH6" i="1"/>
  <c r="BH12" i="1"/>
  <c r="BI12" i="1" s="1"/>
  <c r="BG13" i="1"/>
  <c r="BH3" i="1"/>
  <c r="BH5" i="1"/>
  <c r="BH7" i="1"/>
  <c r="BH9" i="1"/>
  <c r="BH11" i="1"/>
  <c r="BC8" i="1"/>
  <c r="BC4" i="1"/>
  <c r="BC10" i="1"/>
  <c r="BC3" i="1"/>
  <c r="BC5" i="1"/>
  <c r="BC7" i="1"/>
  <c r="BC9" i="1"/>
  <c r="BC11" i="1"/>
  <c r="BC12" i="1"/>
  <c r="BD12" i="1" s="1"/>
  <c r="BB13" i="1"/>
  <c r="AX6" i="1"/>
  <c r="AX10" i="1"/>
  <c r="AW13" i="1"/>
  <c r="AX8" i="1"/>
  <c r="AY8" i="1" s="1"/>
  <c r="AZ12" i="1"/>
  <c r="AS4" i="1"/>
  <c r="AS6" i="1"/>
  <c r="AS8" i="1"/>
  <c r="AS12" i="1"/>
  <c r="AT12" i="1" s="1"/>
  <c r="AR13" i="1"/>
  <c r="AS3" i="1"/>
  <c r="AS5" i="1"/>
  <c r="AS7" i="1"/>
  <c r="AS9" i="1"/>
  <c r="AS11" i="1"/>
  <c r="AM13" i="1"/>
  <c r="AN3" i="1"/>
  <c r="AN5" i="1"/>
  <c r="AN7" i="1"/>
  <c r="AN9" i="1"/>
  <c r="AN11" i="1"/>
  <c r="AN8" i="1"/>
  <c r="AN12" i="1"/>
  <c r="AO12" i="1" s="1"/>
  <c r="AI4" i="1"/>
  <c r="AI12" i="1"/>
  <c r="AJ12" i="1" s="1"/>
  <c r="AI6" i="1"/>
  <c r="AI10" i="1"/>
  <c r="AH13" i="1"/>
  <c r="AI3" i="1"/>
  <c r="AI5" i="1"/>
  <c r="AI7" i="1"/>
  <c r="AI9" i="1"/>
  <c r="AI11" i="1"/>
  <c r="AD6" i="1"/>
  <c r="AD8" i="1"/>
  <c r="AD12" i="1"/>
  <c r="AE10" i="1" s="1"/>
  <c r="AD3" i="1"/>
  <c r="AC13" i="1"/>
  <c r="AD5" i="1"/>
  <c r="AD7" i="1"/>
  <c r="AD9" i="1"/>
  <c r="AD11" i="1"/>
  <c r="N13" i="1"/>
  <c r="Y12" i="1"/>
  <c r="Z5" i="1" s="1"/>
  <c r="X13" i="1"/>
  <c r="T12" i="1"/>
  <c r="T4" i="1"/>
  <c r="T6" i="1"/>
  <c r="T8" i="1"/>
  <c r="T10" i="1"/>
  <c r="S13" i="1"/>
  <c r="T3" i="1"/>
  <c r="T5" i="1"/>
  <c r="T7" i="1"/>
  <c r="T9" i="1"/>
  <c r="T11" i="1"/>
  <c r="O3" i="1"/>
  <c r="O4" i="1"/>
  <c r="P4" i="1" s="1"/>
  <c r="AJ10" i="1" l="1"/>
  <c r="AJ8" i="1"/>
  <c r="AT11" i="1"/>
  <c r="AU11" i="1" s="1"/>
  <c r="AT6" i="1"/>
  <c r="AU6" i="1" s="1"/>
  <c r="AE4" i="1"/>
  <c r="AF4" i="1" s="1"/>
  <c r="BI11" i="1"/>
  <c r="BJ11" i="1" s="1"/>
  <c r="P3" i="1"/>
  <c r="AE7" i="1"/>
  <c r="AF7" i="1" s="1"/>
  <c r="BI10" i="1"/>
  <c r="BJ10" i="1" s="1"/>
  <c r="AY4" i="1"/>
  <c r="AZ4" i="1" s="1"/>
  <c r="AJ5" i="1"/>
  <c r="U3" i="1"/>
  <c r="AT7" i="1"/>
  <c r="AU7" i="1" s="1"/>
  <c r="BI4" i="1"/>
  <c r="BJ4" i="1" s="1"/>
  <c r="Z3" i="1"/>
  <c r="U4" i="1"/>
  <c r="V4" i="1" s="1"/>
  <c r="AT9" i="1"/>
  <c r="AU9" i="1" s="1"/>
  <c r="BD11" i="1"/>
  <c r="BE11" i="1" s="1"/>
  <c r="AJ3" i="1"/>
  <c r="AO7" i="1"/>
  <c r="AP7" i="1" s="1"/>
  <c r="AE6" i="1"/>
  <c r="AF6" i="1" s="1"/>
  <c r="BD3" i="1"/>
  <c r="BE3" i="1" s="1"/>
  <c r="AT10" i="1"/>
  <c r="AU10" i="1" s="1"/>
  <c r="AO3" i="1"/>
  <c r="AP3" i="1" s="1"/>
  <c r="AO11" i="1"/>
  <c r="AP11" i="1" s="1"/>
  <c r="AO9" i="1"/>
  <c r="AP9" i="1" s="1"/>
  <c r="BD5" i="1"/>
  <c r="BE5" i="1" s="1"/>
  <c r="AO4" i="1"/>
  <c r="AP4" i="1" s="1"/>
  <c r="AT4" i="1"/>
  <c r="AU4" i="1" s="1"/>
  <c r="AE3" i="1"/>
  <c r="BI8" i="1"/>
  <c r="BJ8" i="1" s="1"/>
  <c r="AE5" i="1"/>
  <c r="AF5" i="1" s="1"/>
  <c r="BI5" i="1"/>
  <c r="BJ5" i="1" s="1"/>
  <c r="AJ6" i="1"/>
  <c r="AK6" i="1" s="1"/>
  <c r="BI3" i="1"/>
  <c r="BJ3" i="1" s="1"/>
  <c r="AY6" i="1"/>
  <c r="AZ6" i="1" s="1"/>
  <c r="U11" i="1"/>
  <c r="V11" i="1" s="1"/>
  <c r="U6" i="1"/>
  <c r="V6" i="1" s="1"/>
  <c r="AY3" i="1"/>
  <c r="AZ3" i="1" s="1"/>
  <c r="BD10" i="1"/>
  <c r="BE10" i="1" s="1"/>
  <c r="AO5" i="1"/>
  <c r="AP5" i="1" s="1"/>
  <c r="AJ4" i="1"/>
  <c r="AK4" i="1" s="1"/>
  <c r="AO6" i="1"/>
  <c r="AP6" i="1" s="1"/>
  <c r="AT5" i="1"/>
  <c r="AU5" i="1" s="1"/>
  <c r="AO8" i="1"/>
  <c r="AP8" i="1" s="1"/>
  <c r="AY7" i="1"/>
  <c r="AZ7" i="1" s="1"/>
  <c r="AE8" i="1"/>
  <c r="AF8" i="1" s="1"/>
  <c r="Z9" i="1"/>
  <c r="AA9" i="1" s="1"/>
  <c r="U8" i="1"/>
  <c r="V8" i="1" s="1"/>
  <c r="AY10" i="1"/>
  <c r="AZ10" i="1" s="1"/>
  <c r="Z4" i="1"/>
  <c r="AA4" i="1" s="1"/>
  <c r="Z7" i="1"/>
  <c r="AA7" i="1" s="1"/>
  <c r="AE9" i="1"/>
  <c r="AF9" i="1" s="1"/>
  <c r="AK12" i="1"/>
  <c r="AU12" i="1"/>
  <c r="AO10" i="1"/>
  <c r="AP10" i="1" s="1"/>
  <c r="U12" i="1"/>
  <c r="V12" i="1" s="1"/>
  <c r="BI7" i="1"/>
  <c r="BJ7" i="1" s="1"/>
  <c r="BI9" i="1"/>
  <c r="BJ9" i="1" s="1"/>
  <c r="U7" i="1"/>
  <c r="V7" i="1" s="1"/>
  <c r="U5" i="1"/>
  <c r="V5" i="1" s="1"/>
  <c r="BD7" i="1"/>
  <c r="BE7" i="1" s="1"/>
  <c r="AT8" i="1"/>
  <c r="AU8" i="1" s="1"/>
  <c r="AY5" i="1"/>
  <c r="AZ5" i="1" s="1"/>
  <c r="Z12" i="1"/>
  <c r="AA12" i="1" s="1"/>
  <c r="AJ9" i="1"/>
  <c r="AK9" i="1" s="1"/>
  <c r="BJ12" i="1"/>
  <c r="AY9" i="1"/>
  <c r="AZ9" i="1" s="1"/>
  <c r="Z10" i="1"/>
  <c r="AA10" i="1" s="1"/>
  <c r="AJ11" i="1"/>
  <c r="AK11" i="1" s="1"/>
  <c r="U9" i="1"/>
  <c r="V9" i="1" s="1"/>
  <c r="BD9" i="1"/>
  <c r="BE9" i="1" s="1"/>
  <c r="Z6" i="1"/>
  <c r="AA6" i="1" s="1"/>
  <c r="BD4" i="1"/>
  <c r="BE4" i="1" s="1"/>
  <c r="AT3" i="1"/>
  <c r="AU3" i="1" s="1"/>
  <c r="BD6" i="1"/>
  <c r="BE6" i="1" s="1"/>
  <c r="U10" i="1"/>
  <c r="V10" i="1" s="1"/>
  <c r="AE11" i="1"/>
  <c r="AF11" i="1" s="1"/>
  <c r="AJ7" i="1"/>
  <c r="AK7" i="1" s="1"/>
  <c r="AP12" i="1"/>
  <c r="BE12" i="1"/>
  <c r="BD8" i="1"/>
  <c r="BE8" i="1" s="1"/>
  <c r="BI6" i="1"/>
  <c r="BJ6" i="1" s="1"/>
  <c r="I13" i="1"/>
  <c r="Z11" i="1"/>
  <c r="AA11" i="1" s="1"/>
  <c r="Z8" i="1"/>
  <c r="AA8" i="1" s="1"/>
  <c r="AE12" i="1"/>
  <c r="AF12" i="1" s="1"/>
  <c r="Q6" i="1"/>
  <c r="Q10" i="1"/>
  <c r="J6" i="1"/>
  <c r="Q4" i="1"/>
  <c r="Q12" i="1"/>
  <c r="Q11" i="1"/>
  <c r="Q5" i="1"/>
  <c r="AZ8" i="1"/>
  <c r="AK10" i="1"/>
  <c r="AK8" i="1"/>
  <c r="AK5" i="1"/>
  <c r="AK3" i="1"/>
  <c r="AF10" i="1"/>
  <c r="AA5" i="1"/>
  <c r="Q7" i="1" l="1"/>
  <c r="K7" i="1"/>
  <c r="L7" i="1" s="1"/>
  <c r="K11" i="1"/>
  <c r="L11" i="1" s="1"/>
  <c r="K3" i="1"/>
  <c r="L3" i="1" s="1"/>
  <c r="K10" i="1"/>
  <c r="L10" i="1" s="1"/>
  <c r="Q8" i="1"/>
  <c r="K8" i="1"/>
  <c r="L8" i="1" s="1"/>
  <c r="K12" i="1"/>
  <c r="L12" i="1" s="1"/>
  <c r="K5" i="1"/>
  <c r="L5" i="1" s="1"/>
  <c r="K4" i="1"/>
  <c r="L4" i="1" s="1"/>
  <c r="K6" i="1"/>
  <c r="L6" i="1" s="1"/>
  <c r="Q9" i="1"/>
  <c r="K9" i="1"/>
  <c r="L9" i="1" s="1"/>
  <c r="BI13" i="1"/>
  <c r="BJ13" i="1"/>
  <c r="BD13" i="1"/>
  <c r="BE13" i="1"/>
  <c r="AZ13" i="1"/>
  <c r="AY13" i="1"/>
  <c r="AU13" i="1"/>
  <c r="AT13" i="1"/>
  <c r="AP13" i="1"/>
  <c r="AO13" i="1"/>
  <c r="AK13" i="1"/>
  <c r="AJ13" i="1"/>
  <c r="AF3" i="1"/>
  <c r="AF13" i="1" s="1"/>
  <c r="AE13" i="1"/>
  <c r="Z13" i="1"/>
  <c r="AA3" i="1"/>
  <c r="AA13" i="1" s="1"/>
  <c r="Q3" i="1"/>
  <c r="Q13" i="1" s="1"/>
  <c r="P13" i="1"/>
  <c r="U13" i="1"/>
  <c r="V3" i="1"/>
  <c r="V13" i="1" s="1"/>
  <c r="K13" i="1" l="1"/>
  <c r="L13" i="1"/>
</calcChain>
</file>

<file path=xl/sharedStrings.xml><?xml version="1.0" encoding="utf-8"?>
<sst xmlns="http://schemas.openxmlformats.org/spreadsheetml/2006/main" count="52" uniqueCount="12">
  <si>
    <t>Total  Par ($)</t>
  </si>
  <si>
    <t>Interest Rate (%)</t>
  </si>
  <si>
    <t>Principal</t>
  </si>
  <si>
    <t>Interest</t>
  </si>
  <si>
    <t>Debt Service</t>
  </si>
  <si>
    <t>Inputs:</t>
  </si>
  <si>
    <t>Coupon</t>
  </si>
  <si>
    <t>Total</t>
  </si>
  <si>
    <t>Total Cashflow</t>
  </si>
  <si>
    <t>Bond Coupon Comparison Workbook</t>
  </si>
  <si>
    <t>This workbook calculates a 10-year maturity schedule by splitting a total par amount and interest rate into equal annual payments.</t>
  </si>
  <si>
    <t>Enter the total par and interest rate in the input cells. The workbook will auto-calculate annual principal, interest, and total debt service across 10 maturities.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</si>
</sst>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ar &quot;0"/>
    <numFmt numFmtId="165" formatCode="&quot;Maturity &quot;0&quot; Cashflow&quot;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1"/>
    </font>
    <font>
      <b/>
      <sz val="12"/>
      <color theme="1"/>
      <name val="Calibri"/>
      <scheme val="minor"/>
    </font>
    <font>
      <sz val="12"/>
      <color rgb="FF000000"/>
      <name val="Arial"/>
      <family val="2"/>
    </font>
    <font>
      <b/>
      <u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2E1ED"/>
        <bgColor rgb="FFC2E1ED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44" fontId="0" fillId="3" borderId="0" xfId="0" applyNumberFormat="1" applyFill="1"/>
    <xf numFmtId="10" fontId="0" fillId="3" borderId="0" xfId="0" applyNumberFormat="1" applyFill="1"/>
    <xf numFmtId="0" fontId="3" fillId="0" borderId="0" xfId="0" applyFont="1"/>
    <xf numFmtId="164" fontId="3" fillId="0" borderId="0" xfId="0" applyNumberFormat="1" applyFont="1"/>
    <xf numFmtId="43" fontId="0" fillId="0" borderId="0" xfId="0" applyNumberFormat="1"/>
    <xf numFmtId="10" fontId="0" fillId="0" borderId="0" xfId="0" applyNumberFormat="1"/>
    <xf numFmtId="44" fontId="3" fillId="0" borderId="0" xfId="0" applyNumberFormat="1" applyFont="1"/>
    <xf numFmtId="10" fontId="3" fillId="0" borderId="0" xfId="0" applyNumberFormat="1" applyFont="1"/>
    <xf numFmtId="165" fontId="2" fillId="2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debtbook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2</xdr:row>
      <xdr:rowOff>0</xdr:rowOff>
    </xdr:to>
    <xdr:pic>
      <xdr:nvPicPr>
        <xdr:cNvPr id="3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1C95D-B45A-90D1-A8AA-DC6008F140C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CD3F-544C-E845-8218-AA9D1B98E081}">
  <dimension ref="A1:BJ13"/>
  <sheetViews>
    <sheetView showGridLines="0" tabSelected="1" zoomScaleNormal="160" workbookViewId="0">
      <selection activeCell="B20" sqref="B20"/>
    </sheetView>
  </sheetViews>
  <sheetFormatPr baseColWidth="10" defaultRowHeight="16" x14ac:dyDescent="0.2"/>
  <cols>
    <col min="1" max="1" width="19.33203125" customWidth="1"/>
    <col min="2" max="2" width="72" customWidth="1"/>
    <col min="3" max="3" width="7.83203125" customWidth="1"/>
    <col min="4" max="4" width="23" customWidth="1"/>
    <col min="5" max="5" width="18" bestFit="1" customWidth="1"/>
    <col min="6" max="6" width="1.83203125" customWidth="1"/>
    <col min="8" max="8" width="1.83203125" customWidth="1"/>
    <col min="9" max="12" width="18.33203125" customWidth="1"/>
    <col min="13" max="13" width="1.83203125" customWidth="1"/>
    <col min="14" max="17" width="18.33203125" customWidth="1"/>
    <col min="18" max="18" width="1.83203125" customWidth="1"/>
    <col min="19" max="22" width="18.33203125" customWidth="1"/>
    <col min="23" max="23" width="1.83203125" customWidth="1"/>
    <col min="24" max="27" width="18.33203125" customWidth="1"/>
    <col min="28" max="28" width="1.83203125" customWidth="1"/>
    <col min="29" max="32" width="18.33203125" customWidth="1"/>
    <col min="33" max="33" width="1.83203125" customWidth="1"/>
    <col min="34" max="37" width="18.33203125" customWidth="1"/>
    <col min="38" max="38" width="1.83203125" customWidth="1"/>
    <col min="39" max="42" width="18.33203125" customWidth="1"/>
    <col min="43" max="43" width="1.83203125" customWidth="1"/>
    <col min="44" max="47" width="18.33203125" customWidth="1"/>
    <col min="48" max="48" width="1.83203125" customWidth="1"/>
    <col min="49" max="52" width="18.33203125" customWidth="1"/>
    <col min="53" max="53" width="1.83203125" customWidth="1"/>
    <col min="54" max="57" width="18.33203125" customWidth="1"/>
    <col min="58" max="58" width="1.83203125" customWidth="1"/>
    <col min="59" max="62" width="18.33203125" customWidth="1"/>
  </cols>
  <sheetData>
    <row r="1" spans="1:62" x14ac:dyDescent="0.2">
      <c r="A1" s="14"/>
      <c r="B1" s="15" t="s">
        <v>9</v>
      </c>
      <c r="D1" s="1" t="s">
        <v>5</v>
      </c>
      <c r="E1" s="1"/>
      <c r="I1" s="10" t="s">
        <v>8</v>
      </c>
      <c r="J1" s="10"/>
      <c r="K1" s="10"/>
      <c r="L1" s="10"/>
      <c r="N1" s="10">
        <v>1</v>
      </c>
      <c r="O1" s="10"/>
      <c r="P1" s="10"/>
      <c r="Q1" s="10"/>
      <c r="S1" s="10">
        <v>2</v>
      </c>
      <c r="T1" s="10"/>
      <c r="U1" s="10"/>
      <c r="V1" s="10"/>
      <c r="X1" s="10">
        <v>3</v>
      </c>
      <c r="Y1" s="10"/>
      <c r="Z1" s="10"/>
      <c r="AA1" s="10"/>
      <c r="AC1" s="10">
        <v>4</v>
      </c>
      <c r="AD1" s="10"/>
      <c r="AE1" s="10"/>
      <c r="AF1" s="10"/>
      <c r="AH1" s="10">
        <v>5</v>
      </c>
      <c r="AI1" s="10"/>
      <c r="AJ1" s="10"/>
      <c r="AK1" s="10"/>
      <c r="AM1" s="10">
        <v>6</v>
      </c>
      <c r="AN1" s="10"/>
      <c r="AO1" s="10"/>
      <c r="AP1" s="10"/>
      <c r="AR1" s="10">
        <v>7</v>
      </c>
      <c r="AS1" s="10"/>
      <c r="AT1" s="10"/>
      <c r="AU1" s="10"/>
      <c r="AW1" s="10">
        <v>8</v>
      </c>
      <c r="AX1" s="10"/>
      <c r="AY1" s="10"/>
      <c r="AZ1" s="10"/>
      <c r="BB1" s="10">
        <v>9</v>
      </c>
      <c r="BC1" s="10"/>
      <c r="BD1" s="10"/>
      <c r="BE1" s="10"/>
      <c r="BG1" s="10">
        <v>10</v>
      </c>
      <c r="BH1" s="10"/>
      <c r="BI1" s="10"/>
      <c r="BJ1" s="10"/>
    </row>
    <row r="2" spans="1:62" x14ac:dyDescent="0.2">
      <c r="A2" s="14"/>
      <c r="B2" s="15"/>
      <c r="D2" t="s">
        <v>0</v>
      </c>
      <c r="E2" s="2">
        <v>100000000</v>
      </c>
      <c r="I2" s="4" t="s">
        <v>2</v>
      </c>
      <c r="J2" s="4" t="s">
        <v>6</v>
      </c>
      <c r="K2" s="4" t="s">
        <v>3</v>
      </c>
      <c r="L2" s="4" t="s">
        <v>4</v>
      </c>
      <c r="M2" s="4"/>
      <c r="N2" s="4" t="s">
        <v>2</v>
      </c>
      <c r="O2" s="4" t="s">
        <v>6</v>
      </c>
      <c r="P2" s="4" t="s">
        <v>3</v>
      </c>
      <c r="Q2" s="4" t="s">
        <v>4</v>
      </c>
      <c r="R2" s="4"/>
      <c r="S2" s="4" t="s">
        <v>2</v>
      </c>
      <c r="T2" s="4" t="s">
        <v>6</v>
      </c>
      <c r="U2" s="4" t="s">
        <v>3</v>
      </c>
      <c r="V2" s="4" t="s">
        <v>4</v>
      </c>
      <c r="W2" s="4"/>
      <c r="X2" s="4" t="s">
        <v>2</v>
      </c>
      <c r="Y2" s="4" t="s">
        <v>6</v>
      </c>
      <c r="Z2" s="4" t="s">
        <v>3</v>
      </c>
      <c r="AA2" s="4" t="s">
        <v>4</v>
      </c>
      <c r="AB2" s="4"/>
      <c r="AC2" s="4" t="s">
        <v>2</v>
      </c>
      <c r="AD2" s="4" t="s">
        <v>6</v>
      </c>
      <c r="AE2" s="4" t="s">
        <v>3</v>
      </c>
      <c r="AF2" s="4" t="s">
        <v>4</v>
      </c>
      <c r="AG2" s="4"/>
      <c r="AH2" s="4" t="s">
        <v>2</v>
      </c>
      <c r="AI2" s="4" t="s">
        <v>6</v>
      </c>
      <c r="AJ2" s="4" t="s">
        <v>3</v>
      </c>
      <c r="AK2" s="4" t="s">
        <v>4</v>
      </c>
      <c r="AL2" s="4"/>
      <c r="AM2" s="4" t="s">
        <v>2</v>
      </c>
      <c r="AN2" s="4" t="s">
        <v>6</v>
      </c>
      <c r="AO2" s="4" t="s">
        <v>3</v>
      </c>
      <c r="AP2" s="4" t="s">
        <v>4</v>
      </c>
      <c r="AQ2" s="4"/>
      <c r="AR2" s="4" t="s">
        <v>2</v>
      </c>
      <c r="AS2" s="4" t="s">
        <v>6</v>
      </c>
      <c r="AT2" s="4" t="s">
        <v>3</v>
      </c>
      <c r="AU2" s="4" t="s">
        <v>4</v>
      </c>
      <c r="AV2" s="4"/>
      <c r="AW2" s="4" t="s">
        <v>2</v>
      </c>
      <c r="AX2" s="4" t="s">
        <v>6</v>
      </c>
      <c r="AY2" s="4" t="s">
        <v>3</v>
      </c>
      <c r="AZ2" s="4" t="s">
        <v>4</v>
      </c>
      <c r="BA2" s="4"/>
      <c r="BB2" s="4" t="s">
        <v>2</v>
      </c>
      <c r="BC2" s="4" t="s">
        <v>6</v>
      </c>
      <c r="BD2" s="4" t="s">
        <v>3</v>
      </c>
      <c r="BE2" s="4" t="s">
        <v>4</v>
      </c>
      <c r="BF2" s="4"/>
      <c r="BG2" s="4" t="s">
        <v>2</v>
      </c>
      <c r="BH2" s="4" t="s">
        <v>6</v>
      </c>
      <c r="BI2" s="4" t="s">
        <v>3</v>
      </c>
      <c r="BJ2" s="4" t="s">
        <v>4</v>
      </c>
    </row>
    <row r="3" spans="1:62" ht="34" x14ac:dyDescent="0.2">
      <c r="B3" s="16" t="s">
        <v>10</v>
      </c>
      <c r="D3" t="s">
        <v>1</v>
      </c>
      <c r="E3" s="3">
        <v>0.05</v>
      </c>
      <c r="G3" s="5">
        <v>1</v>
      </c>
      <c r="I3" s="6">
        <f>N3+S3+X3+AC3+AH3+AM3+AR3+AW3+BB3+BG3</f>
        <v>10000000</v>
      </c>
      <c r="J3" s="7">
        <f>IF(I3=0,"",$E$3)</f>
        <v>0.05</v>
      </c>
      <c r="K3" s="6">
        <f>P3+U3+Z3+AE3+AJ3+AO3+AT3+AY3+BD3+BI3</f>
        <v>5000000</v>
      </c>
      <c r="L3" s="6">
        <f>IFERROR(I3+K3,0)</f>
        <v>15000000</v>
      </c>
      <c r="N3" s="6">
        <f>IF($G3=N$1,ROUND($E$2/10,2),0)</f>
        <v>10000000</v>
      </c>
      <c r="O3" s="7">
        <f>IF(N3=0,"",$E$3)</f>
        <v>0.05</v>
      </c>
      <c r="P3" s="6">
        <f>ROUND(SUMPRODUCT(N3:N$12,O3:O$12),2)</f>
        <v>500000</v>
      </c>
      <c r="Q3" s="6">
        <f>IFERROR(N3+P3,0)</f>
        <v>10500000</v>
      </c>
      <c r="S3" s="6">
        <f>IF($G3=S$1,ROUND($E$2/10,2),0)</f>
        <v>0</v>
      </c>
      <c r="T3" s="7" t="str">
        <f>IF(S3=0,"",$E$3)</f>
        <v/>
      </c>
      <c r="U3" s="6">
        <f>ROUND(SUMPRODUCT(S3:S$12,T3:T$12),2)</f>
        <v>500000</v>
      </c>
      <c r="V3" s="6">
        <f>IFERROR(S3+U3,0)</f>
        <v>500000</v>
      </c>
      <c r="X3" s="6">
        <f>IF($G3=X$1,ROUND($E$2/10,2),0)</f>
        <v>0</v>
      </c>
      <c r="Y3" s="7" t="str">
        <f>IF(X3=0,"",$E$3)</f>
        <v/>
      </c>
      <c r="Z3" s="6">
        <f>ROUND(SUMPRODUCT(X3:X$12,Y3:Y$12),2)</f>
        <v>500000</v>
      </c>
      <c r="AA3" s="6">
        <f>IFERROR(X3+Z3,0)</f>
        <v>500000</v>
      </c>
      <c r="AC3" s="6">
        <f>IF($G3=AC$1,ROUND($E$2/10,2),0)</f>
        <v>0</v>
      </c>
      <c r="AD3" s="7" t="str">
        <f>IF(AC3=0,"",$E$3)</f>
        <v/>
      </c>
      <c r="AE3" s="6">
        <f>ROUND(SUMPRODUCT(AC3:AC$12,AD3:AD$12),2)</f>
        <v>500000</v>
      </c>
      <c r="AF3" s="6">
        <f>IFERROR(AC3+AE3,0)</f>
        <v>500000</v>
      </c>
      <c r="AH3" s="6">
        <f>IF($G3=AH$1,ROUND($E$2/10,2),0)</f>
        <v>0</v>
      </c>
      <c r="AI3" s="7" t="str">
        <f>IF(AH3=0,"",$E$3)</f>
        <v/>
      </c>
      <c r="AJ3" s="6">
        <f>ROUND(SUMPRODUCT(AH3:AH$12,AI3:AI$12),2)</f>
        <v>500000</v>
      </c>
      <c r="AK3" s="6">
        <f>IFERROR(AH3+AJ3,0)</f>
        <v>500000</v>
      </c>
      <c r="AM3" s="6">
        <f>IF($G3=AM$1,ROUND($E$2/10,2),0)</f>
        <v>0</v>
      </c>
      <c r="AN3" s="7" t="str">
        <f>IF(AM3=0,"",$E$3)</f>
        <v/>
      </c>
      <c r="AO3" s="6">
        <f>ROUND(SUMPRODUCT(AM3:AM$12,AN3:AN$12),2)</f>
        <v>500000</v>
      </c>
      <c r="AP3" s="6">
        <f>IFERROR(AM3+AO3,0)</f>
        <v>500000</v>
      </c>
      <c r="AR3" s="6">
        <f>IF($G3=AR$1,ROUND($E$2/10,2),0)</f>
        <v>0</v>
      </c>
      <c r="AS3" s="7" t="str">
        <f>IF(AR3=0,"",$E$3)</f>
        <v/>
      </c>
      <c r="AT3" s="6">
        <f>ROUND(SUMPRODUCT(AR3:AR$12,AS3:AS$12),2)</f>
        <v>500000</v>
      </c>
      <c r="AU3" s="6">
        <f>IFERROR(AR3+AT3,0)</f>
        <v>500000</v>
      </c>
      <c r="AW3" s="6">
        <f>IF($G3=AW$1,ROUND($E$2/10,2),0)</f>
        <v>0</v>
      </c>
      <c r="AX3" s="7" t="str">
        <f>IF(AW3=0,"",$E$3)</f>
        <v/>
      </c>
      <c r="AY3" s="6">
        <f>ROUND(SUMPRODUCT(AW3:AW$12,AX3:AX$12),2)</f>
        <v>500000</v>
      </c>
      <c r="AZ3" s="6">
        <f>IFERROR(AW3+AY3,0)</f>
        <v>500000</v>
      </c>
      <c r="BB3" s="6">
        <f>IF($G3=BB$1,ROUND($E$2/10,2),0)</f>
        <v>0</v>
      </c>
      <c r="BC3" s="7" t="str">
        <f>IF(BB3=0,"",$E$3)</f>
        <v/>
      </c>
      <c r="BD3" s="6">
        <f>ROUND(SUMPRODUCT(BB3:BB$12,BC3:BC$12),2)</f>
        <v>500000</v>
      </c>
      <c r="BE3" s="6">
        <f>IFERROR(BB3+BD3,0)</f>
        <v>500000</v>
      </c>
      <c r="BG3" s="6">
        <f>IF($G3=BG$1,ROUND($E$2/10,2),0)</f>
        <v>0</v>
      </c>
      <c r="BH3" s="7" t="str">
        <f>IF(BG3=0,"",$E$3)</f>
        <v/>
      </c>
      <c r="BI3" s="6">
        <f>ROUND(SUMPRODUCT(BG3:BG$12,BH3:BH$12),2)</f>
        <v>500000</v>
      </c>
      <c r="BJ3" s="6">
        <f>IFERROR(BG3+BI3,0)</f>
        <v>500000</v>
      </c>
    </row>
    <row r="4" spans="1:62" x14ac:dyDescent="0.2">
      <c r="B4" s="12"/>
      <c r="G4" s="5">
        <v>2</v>
      </c>
      <c r="I4" s="6">
        <f t="shared" ref="I4:K12" si="0">N4+S4+X4+AC4+AH4+AM4+AR4+AW4+BB4+BG4</f>
        <v>10000000</v>
      </c>
      <c r="J4" s="7">
        <f t="shared" ref="J4:J12" si="1">IF(I4=0,"",$E$3)</f>
        <v>0.05</v>
      </c>
      <c r="K4" s="6">
        <f t="shared" si="0"/>
        <v>4500000</v>
      </c>
      <c r="L4" s="6">
        <f>IFERROR(I4+K4,0)</f>
        <v>14500000</v>
      </c>
      <c r="N4" s="6">
        <f t="shared" ref="N4:N12" si="2">IF($G4=N$1,ROUND($E$2/10,2),0)</f>
        <v>0</v>
      </c>
      <c r="O4" s="7" t="str">
        <f t="shared" ref="O4:O12" si="3">IF(N4=0,"",$E$3)</f>
        <v/>
      </c>
      <c r="P4" s="6">
        <f>ROUND(SUMPRODUCT(N4:N$12,O4:O$12),2)</f>
        <v>0</v>
      </c>
      <c r="Q4" s="6">
        <f>IFERROR(N4+P4,0)</f>
        <v>0</v>
      </c>
      <c r="S4" s="6">
        <f t="shared" ref="S4:S12" si="4">IF($G4=S$1,ROUND($E$2/10,2),0)</f>
        <v>10000000</v>
      </c>
      <c r="T4" s="7">
        <f t="shared" ref="T4:T12" si="5">IF(S4=0,"",$E$3)</f>
        <v>0.05</v>
      </c>
      <c r="U4" s="6">
        <f>ROUND(SUMPRODUCT(S4:S$12,T4:T$12),2)</f>
        <v>500000</v>
      </c>
      <c r="V4" s="6">
        <f>IFERROR(S4+U4,0)</f>
        <v>10500000</v>
      </c>
      <c r="X4" s="6">
        <f t="shared" ref="X4:X12" si="6">IF($G4=X$1,ROUND($E$2/10,2),0)</f>
        <v>0</v>
      </c>
      <c r="Y4" s="7" t="str">
        <f t="shared" ref="Y4:Y12" si="7">IF(X4=0,"",$E$3)</f>
        <v/>
      </c>
      <c r="Z4" s="6">
        <f>ROUND(SUMPRODUCT(X4:X$12,Y4:Y$12),2)</f>
        <v>500000</v>
      </c>
      <c r="AA4" s="6">
        <f>IFERROR(X4+Z4,0)</f>
        <v>500000</v>
      </c>
      <c r="AC4" s="6">
        <f t="shared" ref="AC4:AC12" si="8">IF($G4=AC$1,ROUND($E$2/10,2),0)</f>
        <v>0</v>
      </c>
      <c r="AD4" s="7" t="str">
        <f t="shared" ref="AD4:AD12" si="9">IF(AC4=0,"",$E$3)</f>
        <v/>
      </c>
      <c r="AE4" s="6">
        <f>ROUND(SUMPRODUCT(AC4:AC$12,AD4:AD$12),2)</f>
        <v>500000</v>
      </c>
      <c r="AF4" s="6">
        <f>IFERROR(AC4+AE4,0)</f>
        <v>500000</v>
      </c>
      <c r="AH4" s="6">
        <f t="shared" ref="AH4:AH12" si="10">IF($G4=AH$1,ROUND($E$2/10,2),0)</f>
        <v>0</v>
      </c>
      <c r="AI4" s="7" t="str">
        <f t="shared" ref="AI4:AI12" si="11">IF(AH4=0,"",$E$3)</f>
        <v/>
      </c>
      <c r="AJ4" s="6">
        <f>ROUND(SUMPRODUCT(AH4:AH$12,AI4:AI$12),2)</f>
        <v>500000</v>
      </c>
      <c r="AK4" s="6">
        <f>IFERROR(AH4+AJ4,0)</f>
        <v>500000</v>
      </c>
      <c r="AM4" s="6">
        <f t="shared" ref="AM4:AM12" si="12">IF($G4=AM$1,ROUND($E$2/10,2),0)</f>
        <v>0</v>
      </c>
      <c r="AN4" s="7" t="str">
        <f t="shared" ref="AN4:AN12" si="13">IF(AM4=0,"",$E$3)</f>
        <v/>
      </c>
      <c r="AO4" s="6">
        <f>ROUND(SUMPRODUCT(AM4:AM$12,AN4:AN$12),2)</f>
        <v>500000</v>
      </c>
      <c r="AP4" s="6">
        <f>IFERROR(AM4+AO4,0)</f>
        <v>500000</v>
      </c>
      <c r="AR4" s="6">
        <f t="shared" ref="AR4:AR12" si="14">IF($G4=AR$1,ROUND($E$2/10,2),0)</f>
        <v>0</v>
      </c>
      <c r="AS4" s="7" t="str">
        <f t="shared" ref="AS4:AS12" si="15">IF(AR4=0,"",$E$3)</f>
        <v/>
      </c>
      <c r="AT4" s="6">
        <f>ROUND(SUMPRODUCT(AR4:AR$12,AS4:AS$12),2)</f>
        <v>500000</v>
      </c>
      <c r="AU4" s="6">
        <f>IFERROR(AR4+AT4,0)</f>
        <v>500000</v>
      </c>
      <c r="AW4" s="6">
        <f t="shared" ref="AW4:AW12" si="16">IF($G4=AW$1,ROUND($E$2/10,2),0)</f>
        <v>0</v>
      </c>
      <c r="AX4" s="7" t="str">
        <f t="shared" ref="AX4:AX12" si="17">IF(AW4=0,"",$E$3)</f>
        <v/>
      </c>
      <c r="AY4" s="6">
        <f>ROUND(SUMPRODUCT(AW4:AW$12,AX4:AX$12),2)</f>
        <v>500000</v>
      </c>
      <c r="AZ4" s="6">
        <f>IFERROR(AW4+AY4,0)</f>
        <v>500000</v>
      </c>
      <c r="BB4" s="6">
        <f t="shared" ref="BB4:BB12" si="18">IF($G4=BB$1,ROUND($E$2/10,2),0)</f>
        <v>0</v>
      </c>
      <c r="BC4" s="7" t="str">
        <f t="shared" ref="BC4:BC12" si="19">IF(BB4=0,"",$E$3)</f>
        <v/>
      </c>
      <c r="BD4" s="6">
        <f>ROUND(SUMPRODUCT(BB4:BB$12,BC4:BC$12),2)</f>
        <v>500000</v>
      </c>
      <c r="BE4" s="6">
        <f>IFERROR(BB4+BD4,0)</f>
        <v>500000</v>
      </c>
      <c r="BG4" s="6">
        <f t="shared" ref="BG4:BG12" si="20">IF($G4=BG$1,ROUND($E$2/10,2),0)</f>
        <v>0</v>
      </c>
      <c r="BH4" s="7" t="str">
        <f t="shared" ref="BH4:BH12" si="21">IF(BG4=0,"",$E$3)</f>
        <v/>
      </c>
      <c r="BI4" s="6">
        <f>ROUND(SUMPRODUCT(BG4:BG$12,BH4:BH$12),2)</f>
        <v>500000</v>
      </c>
      <c r="BJ4" s="6">
        <f>IFERROR(BG4+BI4,0)</f>
        <v>500000</v>
      </c>
    </row>
    <row r="5" spans="1:62" ht="51" x14ac:dyDescent="0.2">
      <c r="B5" s="16" t="s">
        <v>11</v>
      </c>
      <c r="G5" s="5">
        <v>3</v>
      </c>
      <c r="I5" s="6">
        <f t="shared" si="0"/>
        <v>10000000</v>
      </c>
      <c r="J5" s="7">
        <f t="shared" si="1"/>
        <v>0.05</v>
      </c>
      <c r="K5" s="6">
        <f t="shared" si="0"/>
        <v>4000000</v>
      </c>
      <c r="L5" s="6">
        <f>IFERROR(I5+K5,0)</f>
        <v>14000000</v>
      </c>
      <c r="N5" s="6">
        <f t="shared" si="2"/>
        <v>0</v>
      </c>
      <c r="O5" s="7" t="str">
        <f t="shared" si="3"/>
        <v/>
      </c>
      <c r="P5" s="6">
        <f>ROUND(SUMPRODUCT(N5:N$12,O5:O$12),2)</f>
        <v>0</v>
      </c>
      <c r="Q5" s="6">
        <f t="shared" ref="Q5:Q12" si="22">IFERROR(N5+P5,0)</f>
        <v>0</v>
      </c>
      <c r="S5" s="6">
        <f t="shared" si="4"/>
        <v>0</v>
      </c>
      <c r="T5" s="7" t="str">
        <f t="shared" si="5"/>
        <v/>
      </c>
      <c r="U5" s="6">
        <f>ROUND(SUMPRODUCT(S5:S$12,T5:T$12),2)</f>
        <v>0</v>
      </c>
      <c r="V5" s="6">
        <f t="shared" ref="V5:V12" si="23">IFERROR(S5+U5,0)</f>
        <v>0</v>
      </c>
      <c r="X5" s="6">
        <f t="shared" si="6"/>
        <v>10000000</v>
      </c>
      <c r="Y5" s="7">
        <f t="shared" si="7"/>
        <v>0.05</v>
      </c>
      <c r="Z5" s="6">
        <f>ROUND(SUMPRODUCT(X5:X$12,Y5:Y$12),2)</f>
        <v>500000</v>
      </c>
      <c r="AA5" s="6">
        <f t="shared" ref="AA5:AA12" si="24">IFERROR(X5+Z5,0)</f>
        <v>10500000</v>
      </c>
      <c r="AC5" s="6">
        <f t="shared" si="8"/>
        <v>0</v>
      </c>
      <c r="AD5" s="7" t="str">
        <f t="shared" si="9"/>
        <v/>
      </c>
      <c r="AE5" s="6">
        <f>ROUND(SUMPRODUCT(AC5:AC$12,AD5:AD$12),2)</f>
        <v>500000</v>
      </c>
      <c r="AF5" s="6">
        <f t="shared" ref="AF5:AF12" si="25">IFERROR(AC5+AE5,0)</f>
        <v>500000</v>
      </c>
      <c r="AH5" s="6">
        <f t="shared" si="10"/>
        <v>0</v>
      </c>
      <c r="AI5" s="7" t="str">
        <f t="shared" si="11"/>
        <v/>
      </c>
      <c r="AJ5" s="6">
        <f>ROUND(SUMPRODUCT(AH5:AH$12,AI5:AI$12),2)</f>
        <v>500000</v>
      </c>
      <c r="AK5" s="6">
        <f t="shared" ref="AK5:AK12" si="26">IFERROR(AH5+AJ5,0)</f>
        <v>500000</v>
      </c>
      <c r="AM5" s="6">
        <f t="shared" si="12"/>
        <v>0</v>
      </c>
      <c r="AN5" s="7" t="str">
        <f t="shared" si="13"/>
        <v/>
      </c>
      <c r="AO5" s="6">
        <f>ROUND(SUMPRODUCT(AM5:AM$12,AN5:AN$12),2)</f>
        <v>500000</v>
      </c>
      <c r="AP5" s="6">
        <f t="shared" ref="AP5:AP12" si="27">IFERROR(AM5+AO5,0)</f>
        <v>500000</v>
      </c>
      <c r="AR5" s="6">
        <f t="shared" si="14"/>
        <v>0</v>
      </c>
      <c r="AS5" s="7" t="str">
        <f t="shared" si="15"/>
        <v/>
      </c>
      <c r="AT5" s="6">
        <f>ROUND(SUMPRODUCT(AR5:AR$12,AS5:AS$12),2)</f>
        <v>500000</v>
      </c>
      <c r="AU5" s="6">
        <f t="shared" ref="AU5:AU12" si="28">IFERROR(AR5+AT5,0)</f>
        <v>500000</v>
      </c>
      <c r="AW5" s="6">
        <f t="shared" si="16"/>
        <v>0</v>
      </c>
      <c r="AX5" s="7" t="str">
        <f t="shared" si="17"/>
        <v/>
      </c>
      <c r="AY5" s="6">
        <f>ROUND(SUMPRODUCT(AW5:AW$12,AX5:AX$12),2)</f>
        <v>500000</v>
      </c>
      <c r="AZ5" s="6">
        <f t="shared" ref="AZ5:AZ12" si="29">IFERROR(AW5+AY5,0)</f>
        <v>500000</v>
      </c>
      <c r="BB5" s="6">
        <f t="shared" si="18"/>
        <v>0</v>
      </c>
      <c r="BC5" s="7" t="str">
        <f t="shared" si="19"/>
        <v/>
      </c>
      <c r="BD5" s="6">
        <f>ROUND(SUMPRODUCT(BB5:BB$12,BC5:BC$12),2)</f>
        <v>500000</v>
      </c>
      <c r="BE5" s="6">
        <f t="shared" ref="BE5:BE12" si="30">IFERROR(BB5+BD5,0)</f>
        <v>500000</v>
      </c>
      <c r="BG5" s="6">
        <f t="shared" si="20"/>
        <v>0</v>
      </c>
      <c r="BH5" s="7" t="str">
        <f t="shared" si="21"/>
        <v/>
      </c>
      <c r="BI5" s="6">
        <f>ROUND(SUMPRODUCT(BG5:BG$12,BH5:BH$12),2)</f>
        <v>500000</v>
      </c>
      <c r="BJ5" s="6">
        <f t="shared" ref="BJ5:BJ12" si="31">IFERROR(BG5+BI5,0)</f>
        <v>500000</v>
      </c>
    </row>
    <row r="6" spans="1:62" ht="17" customHeight="1" x14ac:dyDescent="0.2">
      <c r="A6" s="12"/>
      <c r="B6" s="11"/>
      <c r="G6" s="5">
        <v>4</v>
      </c>
      <c r="I6" s="6">
        <f t="shared" si="0"/>
        <v>10000000</v>
      </c>
      <c r="J6" s="7">
        <f t="shared" si="1"/>
        <v>0.05</v>
      </c>
      <c r="K6" s="6">
        <f t="shared" si="0"/>
        <v>3500000</v>
      </c>
      <c r="L6" s="6">
        <f>IFERROR(I6+K6,0)</f>
        <v>13500000</v>
      </c>
      <c r="N6" s="6">
        <f t="shared" si="2"/>
        <v>0</v>
      </c>
      <c r="O6" s="7" t="str">
        <f t="shared" si="3"/>
        <v/>
      </c>
      <c r="P6" s="6">
        <f>ROUND(SUMPRODUCT(N6:N$12,O6:O$12),2)</f>
        <v>0</v>
      </c>
      <c r="Q6" s="6">
        <f t="shared" si="22"/>
        <v>0</v>
      </c>
      <c r="S6" s="6">
        <f t="shared" si="4"/>
        <v>0</v>
      </c>
      <c r="T6" s="7" t="str">
        <f t="shared" si="5"/>
        <v/>
      </c>
      <c r="U6" s="6">
        <f>ROUND(SUMPRODUCT(S6:S$12,T6:T$12),2)</f>
        <v>0</v>
      </c>
      <c r="V6" s="6">
        <f t="shared" si="23"/>
        <v>0</v>
      </c>
      <c r="X6" s="6">
        <f t="shared" si="6"/>
        <v>0</v>
      </c>
      <c r="Y6" s="7" t="str">
        <f t="shared" si="7"/>
        <v/>
      </c>
      <c r="Z6" s="6">
        <f>ROUND(SUMPRODUCT(X6:X$12,Y6:Y$12),2)</f>
        <v>0</v>
      </c>
      <c r="AA6" s="6">
        <f t="shared" si="24"/>
        <v>0</v>
      </c>
      <c r="AC6" s="6">
        <f t="shared" si="8"/>
        <v>10000000</v>
      </c>
      <c r="AD6" s="7">
        <f t="shared" si="9"/>
        <v>0.05</v>
      </c>
      <c r="AE6" s="6">
        <f>ROUND(SUMPRODUCT(AC6:AC$12,AD6:AD$12),2)</f>
        <v>500000</v>
      </c>
      <c r="AF6" s="6">
        <f t="shared" si="25"/>
        <v>10500000</v>
      </c>
      <c r="AH6" s="6">
        <f t="shared" si="10"/>
        <v>0</v>
      </c>
      <c r="AI6" s="7" t="str">
        <f t="shared" si="11"/>
        <v/>
      </c>
      <c r="AJ6" s="6">
        <f>ROUND(SUMPRODUCT(AH6:AH$12,AI6:AI$12),2)</f>
        <v>500000</v>
      </c>
      <c r="AK6" s="6">
        <f t="shared" si="26"/>
        <v>500000</v>
      </c>
      <c r="AM6" s="6">
        <f t="shared" si="12"/>
        <v>0</v>
      </c>
      <c r="AN6" s="7" t="str">
        <f t="shared" si="13"/>
        <v/>
      </c>
      <c r="AO6" s="6">
        <f>ROUND(SUMPRODUCT(AM6:AM$12,AN6:AN$12),2)</f>
        <v>500000</v>
      </c>
      <c r="AP6" s="6">
        <f t="shared" si="27"/>
        <v>500000</v>
      </c>
      <c r="AR6" s="6">
        <f t="shared" si="14"/>
        <v>0</v>
      </c>
      <c r="AS6" s="7" t="str">
        <f t="shared" si="15"/>
        <v/>
      </c>
      <c r="AT6" s="6">
        <f>ROUND(SUMPRODUCT(AR6:AR$12,AS6:AS$12),2)</f>
        <v>500000</v>
      </c>
      <c r="AU6" s="6">
        <f t="shared" si="28"/>
        <v>500000</v>
      </c>
      <c r="AW6" s="6">
        <f t="shared" si="16"/>
        <v>0</v>
      </c>
      <c r="AX6" s="7" t="str">
        <f t="shared" si="17"/>
        <v/>
      </c>
      <c r="AY6" s="6">
        <f>ROUND(SUMPRODUCT(AW6:AW$12,AX6:AX$12),2)</f>
        <v>500000</v>
      </c>
      <c r="AZ6" s="6">
        <f t="shared" si="29"/>
        <v>500000</v>
      </c>
      <c r="BB6" s="6">
        <f t="shared" si="18"/>
        <v>0</v>
      </c>
      <c r="BC6" s="7" t="str">
        <f t="shared" si="19"/>
        <v/>
      </c>
      <c r="BD6" s="6">
        <f>ROUND(SUMPRODUCT(BB6:BB$12,BC6:BC$12),2)</f>
        <v>500000</v>
      </c>
      <c r="BE6" s="6">
        <f t="shared" si="30"/>
        <v>500000</v>
      </c>
      <c r="BG6" s="6">
        <f t="shared" si="20"/>
        <v>0</v>
      </c>
      <c r="BH6" s="7" t="str">
        <f t="shared" si="21"/>
        <v/>
      </c>
      <c r="BI6" s="6">
        <f>ROUND(SUMPRODUCT(BG6:BG$12,BH6:BH$12),2)</f>
        <v>500000</v>
      </c>
      <c r="BJ6" s="6">
        <f t="shared" si="31"/>
        <v>500000</v>
      </c>
    </row>
    <row r="7" spans="1:62" x14ac:dyDescent="0.2">
      <c r="A7" s="13"/>
      <c r="B7" s="13"/>
      <c r="G7" s="5">
        <v>5</v>
      </c>
      <c r="I7" s="6">
        <f t="shared" si="0"/>
        <v>10000000</v>
      </c>
      <c r="J7" s="7">
        <f t="shared" si="1"/>
        <v>0.05</v>
      </c>
      <c r="K7" s="6">
        <f t="shared" si="0"/>
        <v>3000000</v>
      </c>
      <c r="L7" s="6">
        <f>IFERROR(I7+K7,0)</f>
        <v>13000000</v>
      </c>
      <c r="N7" s="6">
        <f t="shared" si="2"/>
        <v>0</v>
      </c>
      <c r="O7" s="7" t="str">
        <f t="shared" si="3"/>
        <v/>
      </c>
      <c r="P7" s="6">
        <f>ROUND(SUMPRODUCT(N7:N$12,O7:O$12),2)</f>
        <v>0</v>
      </c>
      <c r="Q7" s="6">
        <f t="shared" si="22"/>
        <v>0</v>
      </c>
      <c r="S7" s="6">
        <f t="shared" si="4"/>
        <v>0</v>
      </c>
      <c r="T7" s="7" t="str">
        <f t="shared" si="5"/>
        <v/>
      </c>
      <c r="U7" s="6">
        <f>ROUND(SUMPRODUCT(S7:S$12,T7:T$12),2)</f>
        <v>0</v>
      </c>
      <c r="V7" s="6">
        <f t="shared" si="23"/>
        <v>0</v>
      </c>
      <c r="X7" s="6">
        <f t="shared" si="6"/>
        <v>0</v>
      </c>
      <c r="Y7" s="7" t="str">
        <f t="shared" si="7"/>
        <v/>
      </c>
      <c r="Z7" s="6">
        <f>ROUND(SUMPRODUCT(X7:X$12,Y7:Y$12),2)</f>
        <v>0</v>
      </c>
      <c r="AA7" s="6">
        <f t="shared" si="24"/>
        <v>0</v>
      </c>
      <c r="AC7" s="6">
        <f t="shared" si="8"/>
        <v>0</v>
      </c>
      <c r="AD7" s="7" t="str">
        <f t="shared" si="9"/>
        <v/>
      </c>
      <c r="AE7" s="6">
        <f>ROUND(SUMPRODUCT(AC7:AC$12,AD7:AD$12),2)</f>
        <v>0</v>
      </c>
      <c r="AF7" s="6">
        <f t="shared" si="25"/>
        <v>0</v>
      </c>
      <c r="AH7" s="6">
        <f t="shared" si="10"/>
        <v>10000000</v>
      </c>
      <c r="AI7" s="7">
        <f t="shared" si="11"/>
        <v>0.05</v>
      </c>
      <c r="AJ7" s="6">
        <f>ROUND(SUMPRODUCT(AH7:AH$12,AI7:AI$12),2)</f>
        <v>500000</v>
      </c>
      <c r="AK7" s="6">
        <f t="shared" si="26"/>
        <v>10500000</v>
      </c>
      <c r="AM7" s="6">
        <f t="shared" si="12"/>
        <v>0</v>
      </c>
      <c r="AN7" s="7" t="str">
        <f t="shared" si="13"/>
        <v/>
      </c>
      <c r="AO7" s="6">
        <f>ROUND(SUMPRODUCT(AM7:AM$12,AN7:AN$12),2)</f>
        <v>500000</v>
      </c>
      <c r="AP7" s="6">
        <f t="shared" si="27"/>
        <v>500000</v>
      </c>
      <c r="AR7" s="6">
        <f t="shared" si="14"/>
        <v>0</v>
      </c>
      <c r="AS7" s="7" t="str">
        <f t="shared" si="15"/>
        <v/>
      </c>
      <c r="AT7" s="6">
        <f>ROUND(SUMPRODUCT(AR7:AR$12,AS7:AS$12),2)</f>
        <v>500000</v>
      </c>
      <c r="AU7" s="6">
        <f t="shared" si="28"/>
        <v>500000</v>
      </c>
      <c r="AW7" s="6">
        <f t="shared" si="16"/>
        <v>0</v>
      </c>
      <c r="AX7" s="7" t="str">
        <f t="shared" si="17"/>
        <v/>
      </c>
      <c r="AY7" s="6">
        <f>ROUND(SUMPRODUCT(AW7:AW$12,AX7:AX$12),2)</f>
        <v>500000</v>
      </c>
      <c r="AZ7" s="6">
        <f t="shared" si="29"/>
        <v>500000</v>
      </c>
      <c r="BB7" s="6">
        <f t="shared" si="18"/>
        <v>0</v>
      </c>
      <c r="BC7" s="7" t="str">
        <f t="shared" si="19"/>
        <v/>
      </c>
      <c r="BD7" s="6">
        <f>ROUND(SUMPRODUCT(BB7:BB$12,BC7:BC$12),2)</f>
        <v>500000</v>
      </c>
      <c r="BE7" s="6">
        <f t="shared" si="30"/>
        <v>500000</v>
      </c>
      <c r="BG7" s="6">
        <f t="shared" si="20"/>
        <v>0</v>
      </c>
      <c r="BH7" s="7" t="str">
        <f t="shared" si="21"/>
        <v/>
      </c>
      <c r="BI7" s="6">
        <f>ROUND(SUMPRODUCT(BG7:BG$12,BH7:BH$12),2)</f>
        <v>500000</v>
      </c>
      <c r="BJ7" s="6">
        <f t="shared" si="31"/>
        <v>500000</v>
      </c>
    </row>
    <row r="8" spans="1:62" x14ac:dyDescent="0.2">
      <c r="G8" s="5">
        <v>6</v>
      </c>
      <c r="I8" s="6">
        <f t="shared" si="0"/>
        <v>10000000</v>
      </c>
      <c r="J8" s="7">
        <f t="shared" si="1"/>
        <v>0.05</v>
      </c>
      <c r="K8" s="6">
        <f t="shared" si="0"/>
        <v>2500000</v>
      </c>
      <c r="L8" s="6">
        <f t="shared" ref="L8:L12" si="32">IFERROR(I8+K8,0)</f>
        <v>12500000</v>
      </c>
      <c r="N8" s="6">
        <f t="shared" si="2"/>
        <v>0</v>
      </c>
      <c r="O8" s="7" t="str">
        <f t="shared" si="3"/>
        <v/>
      </c>
      <c r="P8" s="6">
        <f>ROUND(SUMPRODUCT(N8:N$12,O8:O$12),2)</f>
        <v>0</v>
      </c>
      <c r="Q8" s="6">
        <f t="shared" si="22"/>
        <v>0</v>
      </c>
      <c r="S8" s="6">
        <f t="shared" si="4"/>
        <v>0</v>
      </c>
      <c r="T8" s="7" t="str">
        <f t="shared" si="5"/>
        <v/>
      </c>
      <c r="U8" s="6">
        <f>ROUND(SUMPRODUCT(S8:S$12,T8:T$12),2)</f>
        <v>0</v>
      </c>
      <c r="V8" s="6">
        <f t="shared" si="23"/>
        <v>0</v>
      </c>
      <c r="X8" s="6">
        <f t="shared" si="6"/>
        <v>0</v>
      </c>
      <c r="Y8" s="7" t="str">
        <f t="shared" si="7"/>
        <v/>
      </c>
      <c r="Z8" s="6">
        <f>ROUND(SUMPRODUCT(X8:X$12,Y8:Y$12),2)</f>
        <v>0</v>
      </c>
      <c r="AA8" s="6">
        <f t="shared" si="24"/>
        <v>0</v>
      </c>
      <c r="AC8" s="6">
        <f t="shared" si="8"/>
        <v>0</v>
      </c>
      <c r="AD8" s="7" t="str">
        <f t="shared" si="9"/>
        <v/>
      </c>
      <c r="AE8" s="6">
        <f>ROUND(SUMPRODUCT(AC8:AC$12,AD8:AD$12),2)</f>
        <v>0</v>
      </c>
      <c r="AF8" s="6">
        <f t="shared" si="25"/>
        <v>0</v>
      </c>
      <c r="AH8" s="6">
        <f t="shared" si="10"/>
        <v>0</v>
      </c>
      <c r="AI8" s="7" t="str">
        <f t="shared" si="11"/>
        <v/>
      </c>
      <c r="AJ8" s="6">
        <f>ROUND(SUMPRODUCT(AH8:AH$12,AI8:AI$12),2)</f>
        <v>0</v>
      </c>
      <c r="AK8" s="6">
        <f t="shared" si="26"/>
        <v>0</v>
      </c>
      <c r="AM8" s="6">
        <f t="shared" si="12"/>
        <v>10000000</v>
      </c>
      <c r="AN8" s="7">
        <f t="shared" si="13"/>
        <v>0.05</v>
      </c>
      <c r="AO8" s="6">
        <f>ROUND(SUMPRODUCT(AM8:AM$12,AN8:AN$12),2)</f>
        <v>500000</v>
      </c>
      <c r="AP8" s="6">
        <f t="shared" si="27"/>
        <v>10500000</v>
      </c>
      <c r="AR8" s="6">
        <f t="shared" si="14"/>
        <v>0</v>
      </c>
      <c r="AS8" s="7" t="str">
        <f t="shared" si="15"/>
        <v/>
      </c>
      <c r="AT8" s="6">
        <f>ROUND(SUMPRODUCT(AR8:AR$12,AS8:AS$12),2)</f>
        <v>500000</v>
      </c>
      <c r="AU8" s="6">
        <f t="shared" si="28"/>
        <v>500000</v>
      </c>
      <c r="AW8" s="6">
        <f t="shared" si="16"/>
        <v>0</v>
      </c>
      <c r="AX8" s="7" t="str">
        <f t="shared" si="17"/>
        <v/>
      </c>
      <c r="AY8" s="6">
        <f>ROUND(SUMPRODUCT(AW8:AW$12,AX8:AX$12),2)</f>
        <v>500000</v>
      </c>
      <c r="AZ8" s="6">
        <f t="shared" si="29"/>
        <v>500000</v>
      </c>
      <c r="BB8" s="6">
        <f t="shared" si="18"/>
        <v>0</v>
      </c>
      <c r="BC8" s="7" t="str">
        <f t="shared" si="19"/>
        <v/>
      </c>
      <c r="BD8" s="6">
        <f>ROUND(SUMPRODUCT(BB8:BB$12,BC8:BC$12),2)</f>
        <v>500000</v>
      </c>
      <c r="BE8" s="6">
        <f t="shared" si="30"/>
        <v>500000</v>
      </c>
      <c r="BG8" s="6">
        <f t="shared" si="20"/>
        <v>0</v>
      </c>
      <c r="BH8" s="7" t="str">
        <f t="shared" si="21"/>
        <v/>
      </c>
      <c r="BI8" s="6">
        <f>ROUND(SUMPRODUCT(BG8:BG$12,BH8:BH$12),2)</f>
        <v>500000</v>
      </c>
      <c r="BJ8" s="6">
        <f t="shared" si="31"/>
        <v>500000</v>
      </c>
    </row>
    <row r="9" spans="1:62" x14ac:dyDescent="0.2">
      <c r="G9" s="5">
        <v>7</v>
      </c>
      <c r="I9" s="6">
        <f t="shared" si="0"/>
        <v>10000000</v>
      </c>
      <c r="J9" s="7">
        <f t="shared" si="1"/>
        <v>0.05</v>
      </c>
      <c r="K9" s="6">
        <f t="shared" si="0"/>
        <v>2000000</v>
      </c>
      <c r="L9" s="6">
        <f t="shared" si="32"/>
        <v>12000000</v>
      </c>
      <c r="N9" s="6">
        <f t="shared" si="2"/>
        <v>0</v>
      </c>
      <c r="O9" s="7" t="str">
        <f t="shared" si="3"/>
        <v/>
      </c>
      <c r="P9" s="6">
        <f>ROUND(SUMPRODUCT(N9:N$12,O9:O$12),2)</f>
        <v>0</v>
      </c>
      <c r="Q9" s="6">
        <f t="shared" si="22"/>
        <v>0</v>
      </c>
      <c r="S9" s="6">
        <f t="shared" si="4"/>
        <v>0</v>
      </c>
      <c r="T9" s="7" t="str">
        <f t="shared" si="5"/>
        <v/>
      </c>
      <c r="U9" s="6">
        <f>ROUND(SUMPRODUCT(S9:S$12,T9:T$12),2)</f>
        <v>0</v>
      </c>
      <c r="V9" s="6">
        <f t="shared" si="23"/>
        <v>0</v>
      </c>
      <c r="X9" s="6">
        <f t="shared" si="6"/>
        <v>0</v>
      </c>
      <c r="Y9" s="7" t="str">
        <f t="shared" si="7"/>
        <v/>
      </c>
      <c r="Z9" s="6">
        <f>ROUND(SUMPRODUCT(X9:X$12,Y9:Y$12),2)</f>
        <v>0</v>
      </c>
      <c r="AA9" s="6">
        <f t="shared" si="24"/>
        <v>0</v>
      </c>
      <c r="AC9" s="6">
        <f t="shared" si="8"/>
        <v>0</v>
      </c>
      <c r="AD9" s="7" t="str">
        <f t="shared" si="9"/>
        <v/>
      </c>
      <c r="AE9" s="6">
        <f>ROUND(SUMPRODUCT(AC9:AC$12,AD9:AD$12),2)</f>
        <v>0</v>
      </c>
      <c r="AF9" s="6">
        <f t="shared" si="25"/>
        <v>0</v>
      </c>
      <c r="AH9" s="6">
        <f t="shared" si="10"/>
        <v>0</v>
      </c>
      <c r="AI9" s="7" t="str">
        <f t="shared" si="11"/>
        <v/>
      </c>
      <c r="AJ9" s="6">
        <f>ROUND(SUMPRODUCT(AH9:AH$12,AI9:AI$12),2)</f>
        <v>0</v>
      </c>
      <c r="AK9" s="6">
        <f t="shared" si="26"/>
        <v>0</v>
      </c>
      <c r="AM9" s="6">
        <f t="shared" si="12"/>
        <v>0</v>
      </c>
      <c r="AN9" s="7" t="str">
        <f t="shared" si="13"/>
        <v/>
      </c>
      <c r="AO9" s="6">
        <f>ROUND(SUMPRODUCT(AM9:AM$12,AN9:AN$12),2)</f>
        <v>0</v>
      </c>
      <c r="AP9" s="6">
        <f t="shared" si="27"/>
        <v>0</v>
      </c>
      <c r="AR9" s="6">
        <f t="shared" si="14"/>
        <v>10000000</v>
      </c>
      <c r="AS9" s="7">
        <f t="shared" si="15"/>
        <v>0.05</v>
      </c>
      <c r="AT9" s="6">
        <f>ROUND(SUMPRODUCT(AR9:AR$12,AS9:AS$12),2)</f>
        <v>500000</v>
      </c>
      <c r="AU9" s="6">
        <f t="shared" si="28"/>
        <v>10500000</v>
      </c>
      <c r="AW9" s="6">
        <f t="shared" si="16"/>
        <v>0</v>
      </c>
      <c r="AX9" s="7" t="str">
        <f t="shared" si="17"/>
        <v/>
      </c>
      <c r="AY9" s="6">
        <f>ROUND(SUMPRODUCT(AW9:AW$12,AX9:AX$12),2)</f>
        <v>500000</v>
      </c>
      <c r="AZ9" s="6">
        <f t="shared" si="29"/>
        <v>500000</v>
      </c>
      <c r="BB9" s="6">
        <f t="shared" si="18"/>
        <v>0</v>
      </c>
      <c r="BC9" s="7" t="str">
        <f t="shared" si="19"/>
        <v/>
      </c>
      <c r="BD9" s="6">
        <f>ROUND(SUMPRODUCT(BB9:BB$12,BC9:BC$12),2)</f>
        <v>500000</v>
      </c>
      <c r="BE9" s="6">
        <f t="shared" si="30"/>
        <v>500000</v>
      </c>
      <c r="BG9" s="6">
        <f t="shared" si="20"/>
        <v>0</v>
      </c>
      <c r="BH9" s="7" t="str">
        <f t="shared" si="21"/>
        <v/>
      </c>
      <c r="BI9" s="6">
        <f>ROUND(SUMPRODUCT(BG9:BG$12,BH9:BH$12),2)</f>
        <v>500000</v>
      </c>
      <c r="BJ9" s="6">
        <f t="shared" si="31"/>
        <v>500000</v>
      </c>
    </row>
    <row r="10" spans="1:62" x14ac:dyDescent="0.2">
      <c r="G10" s="5">
        <v>8</v>
      </c>
      <c r="I10" s="6">
        <f t="shared" si="0"/>
        <v>10000000</v>
      </c>
      <c r="J10" s="7">
        <f t="shared" si="1"/>
        <v>0.05</v>
      </c>
      <c r="K10" s="6">
        <f t="shared" si="0"/>
        <v>1500000</v>
      </c>
      <c r="L10" s="6">
        <f t="shared" si="32"/>
        <v>11500000</v>
      </c>
      <c r="N10" s="6">
        <f t="shared" si="2"/>
        <v>0</v>
      </c>
      <c r="O10" s="7" t="str">
        <f t="shared" si="3"/>
        <v/>
      </c>
      <c r="P10" s="6">
        <f>ROUND(SUMPRODUCT(N10:N$12,O10:O$12),2)</f>
        <v>0</v>
      </c>
      <c r="Q10" s="6">
        <f t="shared" si="22"/>
        <v>0</v>
      </c>
      <c r="S10" s="6">
        <f t="shared" si="4"/>
        <v>0</v>
      </c>
      <c r="T10" s="7" t="str">
        <f t="shared" si="5"/>
        <v/>
      </c>
      <c r="U10" s="6">
        <f>ROUND(SUMPRODUCT(S10:S$12,T10:T$12),2)</f>
        <v>0</v>
      </c>
      <c r="V10" s="6">
        <f t="shared" si="23"/>
        <v>0</v>
      </c>
      <c r="X10" s="6">
        <f t="shared" si="6"/>
        <v>0</v>
      </c>
      <c r="Y10" s="7" t="str">
        <f t="shared" si="7"/>
        <v/>
      </c>
      <c r="Z10" s="6">
        <f>ROUND(SUMPRODUCT(X10:X$12,Y10:Y$12),2)</f>
        <v>0</v>
      </c>
      <c r="AA10" s="6">
        <f t="shared" si="24"/>
        <v>0</v>
      </c>
      <c r="AC10" s="6">
        <f t="shared" si="8"/>
        <v>0</v>
      </c>
      <c r="AD10" s="7" t="str">
        <f t="shared" si="9"/>
        <v/>
      </c>
      <c r="AE10" s="6">
        <f>ROUND(SUMPRODUCT(AC10:AC$12,AD10:AD$12),2)</f>
        <v>0</v>
      </c>
      <c r="AF10" s="6">
        <f t="shared" si="25"/>
        <v>0</v>
      </c>
      <c r="AH10" s="6">
        <f t="shared" si="10"/>
        <v>0</v>
      </c>
      <c r="AI10" s="7" t="str">
        <f t="shared" si="11"/>
        <v/>
      </c>
      <c r="AJ10" s="6">
        <f>ROUND(SUMPRODUCT(AH10:AH$12,AI10:AI$12),2)</f>
        <v>0</v>
      </c>
      <c r="AK10" s="6">
        <f t="shared" si="26"/>
        <v>0</v>
      </c>
      <c r="AM10" s="6">
        <f t="shared" si="12"/>
        <v>0</v>
      </c>
      <c r="AN10" s="7" t="str">
        <f t="shared" si="13"/>
        <v/>
      </c>
      <c r="AO10" s="6">
        <f>ROUND(SUMPRODUCT(AM10:AM$12,AN10:AN$12),2)</f>
        <v>0</v>
      </c>
      <c r="AP10" s="6">
        <f t="shared" si="27"/>
        <v>0</v>
      </c>
      <c r="AR10" s="6">
        <f t="shared" si="14"/>
        <v>0</v>
      </c>
      <c r="AS10" s="7" t="str">
        <f t="shared" si="15"/>
        <v/>
      </c>
      <c r="AT10" s="6">
        <f>ROUND(SUMPRODUCT(AR10:AR$12,AS10:AS$12),2)</f>
        <v>0</v>
      </c>
      <c r="AU10" s="6">
        <f t="shared" si="28"/>
        <v>0</v>
      </c>
      <c r="AW10" s="6">
        <f t="shared" si="16"/>
        <v>10000000</v>
      </c>
      <c r="AX10" s="7">
        <f t="shared" si="17"/>
        <v>0.05</v>
      </c>
      <c r="AY10" s="6">
        <f>ROUND(SUMPRODUCT(AW10:AW$12,AX10:AX$12),2)</f>
        <v>500000</v>
      </c>
      <c r="AZ10" s="6">
        <f t="shared" si="29"/>
        <v>10500000</v>
      </c>
      <c r="BB10" s="6">
        <f t="shared" si="18"/>
        <v>0</v>
      </c>
      <c r="BC10" s="7" t="str">
        <f t="shared" si="19"/>
        <v/>
      </c>
      <c r="BD10" s="6">
        <f>ROUND(SUMPRODUCT(BB10:BB$12,BC10:BC$12),2)</f>
        <v>500000</v>
      </c>
      <c r="BE10" s="6">
        <f t="shared" si="30"/>
        <v>500000</v>
      </c>
      <c r="BG10" s="6">
        <f t="shared" si="20"/>
        <v>0</v>
      </c>
      <c r="BH10" s="7" t="str">
        <f t="shared" si="21"/>
        <v/>
      </c>
      <c r="BI10" s="6">
        <f>ROUND(SUMPRODUCT(BG10:BG$12,BH10:BH$12),2)</f>
        <v>500000</v>
      </c>
      <c r="BJ10" s="6">
        <f t="shared" si="31"/>
        <v>500000</v>
      </c>
    </row>
    <row r="11" spans="1:62" x14ac:dyDescent="0.2">
      <c r="G11" s="5">
        <v>9</v>
      </c>
      <c r="I11" s="6">
        <f t="shared" si="0"/>
        <v>10000000</v>
      </c>
      <c r="J11" s="7">
        <f t="shared" si="1"/>
        <v>0.05</v>
      </c>
      <c r="K11" s="6">
        <f t="shared" si="0"/>
        <v>1000000</v>
      </c>
      <c r="L11" s="6">
        <f t="shared" si="32"/>
        <v>11000000</v>
      </c>
      <c r="N11" s="6">
        <f t="shared" si="2"/>
        <v>0</v>
      </c>
      <c r="O11" s="7" t="str">
        <f t="shared" si="3"/>
        <v/>
      </c>
      <c r="P11" s="6">
        <f>ROUND(SUMPRODUCT(N11:N$12,O11:O$12),2)</f>
        <v>0</v>
      </c>
      <c r="Q11" s="6">
        <f t="shared" si="22"/>
        <v>0</v>
      </c>
      <c r="S11" s="6">
        <f t="shared" si="4"/>
        <v>0</v>
      </c>
      <c r="T11" s="7" t="str">
        <f t="shared" si="5"/>
        <v/>
      </c>
      <c r="U11" s="6">
        <f>ROUND(SUMPRODUCT(S11:S$12,T11:T$12),2)</f>
        <v>0</v>
      </c>
      <c r="V11" s="6">
        <f t="shared" si="23"/>
        <v>0</v>
      </c>
      <c r="X11" s="6">
        <f t="shared" si="6"/>
        <v>0</v>
      </c>
      <c r="Y11" s="7" t="str">
        <f t="shared" si="7"/>
        <v/>
      </c>
      <c r="Z11" s="6">
        <f>ROUND(SUMPRODUCT(X11:X$12,Y11:Y$12),2)</f>
        <v>0</v>
      </c>
      <c r="AA11" s="6">
        <f t="shared" si="24"/>
        <v>0</v>
      </c>
      <c r="AC11" s="6">
        <f t="shared" si="8"/>
        <v>0</v>
      </c>
      <c r="AD11" s="7" t="str">
        <f t="shared" si="9"/>
        <v/>
      </c>
      <c r="AE11" s="6">
        <f>ROUND(SUMPRODUCT(AC11:AC$12,AD11:AD$12),2)</f>
        <v>0</v>
      </c>
      <c r="AF11" s="6">
        <f t="shared" si="25"/>
        <v>0</v>
      </c>
      <c r="AH11" s="6">
        <f t="shared" si="10"/>
        <v>0</v>
      </c>
      <c r="AI11" s="7" t="str">
        <f t="shared" si="11"/>
        <v/>
      </c>
      <c r="AJ11" s="6">
        <f>ROUND(SUMPRODUCT(AH11:AH$12,AI11:AI$12),2)</f>
        <v>0</v>
      </c>
      <c r="AK11" s="6">
        <f t="shared" si="26"/>
        <v>0</v>
      </c>
      <c r="AM11" s="6">
        <f t="shared" si="12"/>
        <v>0</v>
      </c>
      <c r="AN11" s="7" t="str">
        <f t="shared" si="13"/>
        <v/>
      </c>
      <c r="AO11" s="6">
        <f>ROUND(SUMPRODUCT(AM11:AM$12,AN11:AN$12),2)</f>
        <v>0</v>
      </c>
      <c r="AP11" s="6">
        <f t="shared" si="27"/>
        <v>0</v>
      </c>
      <c r="AR11" s="6">
        <f t="shared" si="14"/>
        <v>0</v>
      </c>
      <c r="AS11" s="7" t="str">
        <f t="shared" si="15"/>
        <v/>
      </c>
      <c r="AT11" s="6">
        <f>ROUND(SUMPRODUCT(AR11:AR$12,AS11:AS$12),2)</f>
        <v>0</v>
      </c>
      <c r="AU11" s="6">
        <f t="shared" si="28"/>
        <v>0</v>
      </c>
      <c r="AW11" s="6">
        <f t="shared" si="16"/>
        <v>0</v>
      </c>
      <c r="AX11" s="7" t="str">
        <f t="shared" si="17"/>
        <v/>
      </c>
      <c r="AY11" s="6">
        <f>ROUND(SUMPRODUCT(AW11:AW$12,AX11:AX$12),2)</f>
        <v>0</v>
      </c>
      <c r="AZ11" s="6">
        <f t="shared" si="29"/>
        <v>0</v>
      </c>
      <c r="BB11" s="6">
        <f t="shared" si="18"/>
        <v>10000000</v>
      </c>
      <c r="BC11" s="7">
        <f t="shared" si="19"/>
        <v>0.05</v>
      </c>
      <c r="BD11" s="6">
        <f>ROUND(SUMPRODUCT(BB11:BB$12,BC11:BC$12),2)</f>
        <v>500000</v>
      </c>
      <c r="BE11" s="6">
        <f t="shared" si="30"/>
        <v>10500000</v>
      </c>
      <c r="BG11" s="6">
        <f t="shared" si="20"/>
        <v>0</v>
      </c>
      <c r="BH11" s="7" t="str">
        <f t="shared" si="21"/>
        <v/>
      </c>
      <c r="BI11" s="6">
        <f>ROUND(SUMPRODUCT(BG11:BG$12,BH11:BH$12),2)</f>
        <v>500000</v>
      </c>
      <c r="BJ11" s="6">
        <f t="shared" si="31"/>
        <v>500000</v>
      </c>
    </row>
    <row r="12" spans="1:62" x14ac:dyDescent="0.2">
      <c r="G12" s="5">
        <v>10</v>
      </c>
      <c r="I12" s="6">
        <f t="shared" si="0"/>
        <v>10000000</v>
      </c>
      <c r="J12" s="7">
        <f t="shared" si="1"/>
        <v>0.05</v>
      </c>
      <c r="K12" s="6">
        <f t="shared" si="0"/>
        <v>500000</v>
      </c>
      <c r="L12" s="6">
        <f t="shared" si="32"/>
        <v>10500000</v>
      </c>
      <c r="N12" s="6">
        <f t="shared" si="2"/>
        <v>0</v>
      </c>
      <c r="O12" s="7" t="str">
        <f t="shared" si="3"/>
        <v/>
      </c>
      <c r="P12" s="6">
        <f>ROUND(SUMPRODUCT(N12:N$12,O12:O$12),2)</f>
        <v>0</v>
      </c>
      <c r="Q12" s="6">
        <f t="shared" si="22"/>
        <v>0</v>
      </c>
      <c r="S12" s="6">
        <f t="shared" si="4"/>
        <v>0</v>
      </c>
      <c r="T12" s="7" t="str">
        <f t="shared" si="5"/>
        <v/>
      </c>
      <c r="U12" s="6">
        <f>ROUND(SUMPRODUCT(S12:S$12,T12:T$12),2)</f>
        <v>0</v>
      </c>
      <c r="V12" s="6">
        <f t="shared" si="23"/>
        <v>0</v>
      </c>
      <c r="X12" s="6">
        <f t="shared" si="6"/>
        <v>0</v>
      </c>
      <c r="Y12" s="7" t="str">
        <f t="shared" si="7"/>
        <v/>
      </c>
      <c r="Z12" s="6">
        <f>ROUND(SUMPRODUCT(X12:X$12,Y12:Y$12),2)</f>
        <v>0</v>
      </c>
      <c r="AA12" s="6">
        <f t="shared" si="24"/>
        <v>0</v>
      </c>
      <c r="AC12" s="6">
        <f t="shared" si="8"/>
        <v>0</v>
      </c>
      <c r="AD12" s="7" t="str">
        <f t="shared" si="9"/>
        <v/>
      </c>
      <c r="AE12" s="6">
        <f>ROUND(SUMPRODUCT(AC12:AC$12,AD12:AD$12),2)</f>
        <v>0</v>
      </c>
      <c r="AF12" s="6">
        <f t="shared" si="25"/>
        <v>0</v>
      </c>
      <c r="AH12" s="6">
        <f t="shared" si="10"/>
        <v>0</v>
      </c>
      <c r="AI12" s="7" t="str">
        <f t="shared" si="11"/>
        <v/>
      </c>
      <c r="AJ12" s="6">
        <f>ROUND(SUMPRODUCT(AH12:AH$12,AI12:AI$12),2)</f>
        <v>0</v>
      </c>
      <c r="AK12" s="6">
        <f t="shared" si="26"/>
        <v>0</v>
      </c>
      <c r="AM12" s="6">
        <f t="shared" si="12"/>
        <v>0</v>
      </c>
      <c r="AN12" s="7" t="str">
        <f t="shared" si="13"/>
        <v/>
      </c>
      <c r="AO12" s="6">
        <f>ROUND(SUMPRODUCT(AM12:AM$12,AN12:AN$12),2)</f>
        <v>0</v>
      </c>
      <c r="AP12" s="6">
        <f t="shared" si="27"/>
        <v>0</v>
      </c>
      <c r="AR12" s="6">
        <f t="shared" si="14"/>
        <v>0</v>
      </c>
      <c r="AS12" s="7" t="str">
        <f t="shared" si="15"/>
        <v/>
      </c>
      <c r="AT12" s="6">
        <f>ROUND(SUMPRODUCT(AR12:AR$12,AS12:AS$12),2)</f>
        <v>0</v>
      </c>
      <c r="AU12" s="6">
        <f t="shared" si="28"/>
        <v>0</v>
      </c>
      <c r="AW12" s="6">
        <f t="shared" si="16"/>
        <v>0</v>
      </c>
      <c r="AX12" s="7" t="str">
        <f t="shared" si="17"/>
        <v/>
      </c>
      <c r="AY12" s="6">
        <f>ROUND(SUMPRODUCT(AW12:AW$12,AX12:AX$12),2)</f>
        <v>0</v>
      </c>
      <c r="AZ12" s="6">
        <f t="shared" si="29"/>
        <v>0</v>
      </c>
      <c r="BB12" s="6">
        <f t="shared" si="18"/>
        <v>0</v>
      </c>
      <c r="BC12" s="7" t="str">
        <f t="shared" si="19"/>
        <v/>
      </c>
      <c r="BD12" s="6">
        <f>ROUND(SUMPRODUCT(BB12:BB$12,BC12:BC$12),2)</f>
        <v>0</v>
      </c>
      <c r="BE12" s="6">
        <f t="shared" si="30"/>
        <v>0</v>
      </c>
      <c r="BG12" s="6">
        <f t="shared" si="20"/>
        <v>10000000</v>
      </c>
      <c r="BH12" s="7">
        <f t="shared" si="21"/>
        <v>0.05</v>
      </c>
      <c r="BI12" s="6">
        <f>ROUND(SUMPRODUCT(BG12:BG$12,BH12:BH$12),2)</f>
        <v>500000</v>
      </c>
      <c r="BJ12" s="6">
        <f t="shared" si="31"/>
        <v>10500000</v>
      </c>
    </row>
    <row r="13" spans="1:62" x14ac:dyDescent="0.2">
      <c r="G13" s="4" t="s">
        <v>7</v>
      </c>
      <c r="I13" s="8">
        <f>SUM(I3:I12)</f>
        <v>100000000</v>
      </c>
      <c r="J13" s="9"/>
      <c r="K13" s="8">
        <f>SUM(K3:K12)</f>
        <v>27500000</v>
      </c>
      <c r="L13" s="8">
        <f>SUM(L3:L12)</f>
        <v>127500000</v>
      </c>
      <c r="N13" s="8">
        <f>SUM(N3:N12)</f>
        <v>10000000</v>
      </c>
      <c r="O13" s="9"/>
      <c r="P13" s="8">
        <f>SUM(P3:P12)</f>
        <v>500000</v>
      </c>
      <c r="Q13" s="8">
        <f>SUM(Q3:Q12)</f>
        <v>10500000</v>
      </c>
      <c r="S13" s="8">
        <f>SUM(S3:S12)</f>
        <v>10000000</v>
      </c>
      <c r="T13" s="9"/>
      <c r="U13" s="8">
        <f>SUM(U3:U12)</f>
        <v>1000000</v>
      </c>
      <c r="V13" s="8">
        <f>SUM(V3:V12)</f>
        <v>11000000</v>
      </c>
      <c r="X13" s="8">
        <f>SUM(X3:X12)</f>
        <v>10000000</v>
      </c>
      <c r="Y13" s="9"/>
      <c r="Z13" s="8">
        <f>SUM(Z3:Z12)</f>
        <v>1500000</v>
      </c>
      <c r="AA13" s="8">
        <f>SUM(AA3:AA12)</f>
        <v>11500000</v>
      </c>
      <c r="AC13" s="8">
        <f>SUM(AC3:AC12)</f>
        <v>10000000</v>
      </c>
      <c r="AD13" s="9"/>
      <c r="AE13" s="8">
        <f>SUM(AE3:AE12)</f>
        <v>2000000</v>
      </c>
      <c r="AF13" s="8">
        <f>SUM(AF3:AF12)</f>
        <v>12000000</v>
      </c>
      <c r="AH13" s="8">
        <f>SUM(AH3:AH12)</f>
        <v>10000000</v>
      </c>
      <c r="AI13" s="9"/>
      <c r="AJ13" s="8">
        <f>SUM(AJ3:AJ12)</f>
        <v>2500000</v>
      </c>
      <c r="AK13" s="8">
        <f>SUM(AK3:AK12)</f>
        <v>12500000</v>
      </c>
      <c r="AM13" s="8">
        <f>SUM(AM3:AM12)</f>
        <v>10000000</v>
      </c>
      <c r="AN13" s="9"/>
      <c r="AO13" s="8">
        <f>SUM(AO3:AO12)</f>
        <v>3000000</v>
      </c>
      <c r="AP13" s="8">
        <f>SUM(AP3:AP12)</f>
        <v>13000000</v>
      </c>
      <c r="AR13" s="8">
        <f>SUM(AR3:AR12)</f>
        <v>10000000</v>
      </c>
      <c r="AS13" s="9"/>
      <c r="AT13" s="8">
        <f>SUM(AT3:AT12)</f>
        <v>3500000</v>
      </c>
      <c r="AU13" s="8">
        <f>SUM(AU3:AU12)</f>
        <v>13500000</v>
      </c>
      <c r="AW13" s="8">
        <f>SUM(AW3:AW12)</f>
        <v>10000000</v>
      </c>
      <c r="AX13" s="9"/>
      <c r="AY13" s="8">
        <f>SUM(AY3:AY12)</f>
        <v>4000000</v>
      </c>
      <c r="AZ13" s="8">
        <f>SUM(AZ3:AZ12)</f>
        <v>14000000</v>
      </c>
      <c r="BB13" s="8">
        <f>SUM(BB3:BB12)</f>
        <v>10000000</v>
      </c>
      <c r="BC13" s="9"/>
      <c r="BD13" s="8">
        <f>SUM(BD3:BD12)</f>
        <v>4500000</v>
      </c>
      <c r="BE13" s="8">
        <f>SUM(BE3:BE12)</f>
        <v>14500000</v>
      </c>
      <c r="BG13" s="8">
        <f>SUM(BG3:BG12)</f>
        <v>10000000</v>
      </c>
      <c r="BH13" s="9"/>
      <c r="BI13" s="8">
        <f>SUM(BI3:BI12)</f>
        <v>5000000</v>
      </c>
      <c r="BJ13" s="8">
        <f>SUM(BJ3:BJ12)</f>
        <v>15000000</v>
      </c>
    </row>
  </sheetData>
  <mergeCells count="13">
    <mergeCell ref="A1:A2"/>
    <mergeCell ref="B1:B2"/>
    <mergeCell ref="I1:L1"/>
    <mergeCell ref="AH1:AK1"/>
    <mergeCell ref="AM1:AP1"/>
    <mergeCell ref="AR1:AU1"/>
    <mergeCell ref="AW1:AZ1"/>
    <mergeCell ref="BB1:BE1"/>
    <mergeCell ref="BG1:BJ1"/>
    <mergeCell ref="N1:Q1"/>
    <mergeCell ref="S1:V1"/>
    <mergeCell ref="X1:AA1"/>
    <mergeCell ref="AC1:AF1"/>
  </mergeCells>
  <phoneticPr fontId="1" type="noConversion"/>
  <dataValidations count="2">
    <dataValidation type="whole" allowBlank="1" showInputMessage="1" showErrorMessage="1" sqref="E2" xr:uid="{21639399-1BE4-A546-80B0-E70DC3646706}">
      <formula1>0</formula1>
      <formula2>99000000000</formula2>
    </dataValidation>
    <dataValidation type="decimal" allowBlank="1" showInputMessage="1" showErrorMessage="1" sqref="E3" xr:uid="{5CF44EC2-5F08-084E-B443-66A1AB230955}">
      <formula1>0</formula1>
      <formula2>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Hall</dc:creator>
  <cp:lastModifiedBy>Riley Knowles</cp:lastModifiedBy>
  <dcterms:created xsi:type="dcterms:W3CDTF">2025-04-18T14:54:57Z</dcterms:created>
  <dcterms:modified xsi:type="dcterms:W3CDTF">2025-04-22T20:17:59Z</dcterms:modified>
</cp:coreProperties>
</file>